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Реестр доходов на 01.10.2020г." sheetId="1" r:id="rId1"/>
  </sheets>
  <calcPr calcId="145621"/>
</workbook>
</file>

<file path=xl/calcChain.xml><?xml version="1.0" encoding="utf-8"?>
<calcChain xmlns="http://schemas.openxmlformats.org/spreadsheetml/2006/main">
  <c r="F77" i="1" l="1"/>
  <c r="G77" i="1"/>
  <c r="H77" i="1"/>
  <c r="I77" i="1"/>
  <c r="J77" i="1"/>
  <c r="E77" i="1" l="1"/>
  <c r="F54" i="1"/>
  <c r="G54" i="1"/>
  <c r="H54" i="1"/>
  <c r="I54" i="1"/>
  <c r="J54" i="1"/>
  <c r="E54" i="1"/>
  <c r="G83" i="1" l="1"/>
  <c r="F69" i="1" l="1"/>
  <c r="G69" i="1"/>
  <c r="H69" i="1"/>
  <c r="I69" i="1"/>
  <c r="J69" i="1"/>
  <c r="E69" i="1"/>
  <c r="E26" i="1" l="1"/>
  <c r="F26" i="1"/>
  <c r="F21" i="1"/>
  <c r="G21" i="1"/>
  <c r="H21" i="1"/>
  <c r="I21" i="1"/>
  <c r="J21" i="1"/>
  <c r="E21" i="1"/>
  <c r="E47" i="1"/>
  <c r="G85" i="1" l="1"/>
  <c r="G52" i="1"/>
  <c r="E19" i="1"/>
  <c r="G17" i="1"/>
  <c r="G19" i="1"/>
  <c r="G26" i="1"/>
  <c r="G31" i="1"/>
  <c r="G39" i="1"/>
  <c r="G42" i="1"/>
  <c r="G47" i="1"/>
  <c r="G51" i="1" l="1"/>
  <c r="G50" i="1" s="1"/>
  <c r="G16" i="1"/>
  <c r="E31" i="1"/>
  <c r="G87" i="1" l="1"/>
  <c r="H26" i="1" l="1"/>
  <c r="I26" i="1"/>
  <c r="J26" i="1"/>
  <c r="F85" i="1"/>
  <c r="H85" i="1"/>
  <c r="I85" i="1"/>
  <c r="J85" i="1"/>
  <c r="E85" i="1"/>
  <c r="H83" i="1"/>
  <c r="I83" i="1"/>
  <c r="J83" i="1"/>
  <c r="F83" i="1"/>
  <c r="F52" i="1"/>
  <c r="H52" i="1"/>
  <c r="I52" i="1"/>
  <c r="J52" i="1"/>
  <c r="E52" i="1"/>
  <c r="H47" i="1"/>
  <c r="I47" i="1"/>
  <c r="J47" i="1"/>
  <c r="F47" i="1"/>
  <c r="H42" i="1"/>
  <c r="I42" i="1"/>
  <c r="J42" i="1"/>
  <c r="F42" i="1"/>
  <c r="E42" i="1"/>
  <c r="H39" i="1"/>
  <c r="I39" i="1"/>
  <c r="J39" i="1"/>
  <c r="F39" i="1"/>
  <c r="E39" i="1"/>
  <c r="H31" i="1"/>
  <c r="I31" i="1"/>
  <c r="J31" i="1"/>
  <c r="F31" i="1"/>
  <c r="F19" i="1"/>
  <c r="H19" i="1"/>
  <c r="I19" i="1"/>
  <c r="J19" i="1"/>
  <c r="F17" i="1"/>
  <c r="H17" i="1"/>
  <c r="I17" i="1"/>
  <c r="J17" i="1"/>
  <c r="E17" i="1"/>
  <c r="E83" i="1"/>
  <c r="E16" i="1" l="1"/>
  <c r="F16" i="1"/>
  <c r="J51" i="1"/>
  <c r="J50" i="1" s="1"/>
  <c r="J16" i="1"/>
  <c r="I16" i="1"/>
  <c r="H16" i="1"/>
  <c r="I51" i="1"/>
  <c r="I50" i="1" s="1"/>
  <c r="H51" i="1"/>
  <c r="H50" i="1" s="1"/>
  <c r="E51" i="1"/>
  <c r="F51" i="1"/>
  <c r="F50" i="1" s="1"/>
  <c r="E50" i="1" l="1"/>
  <c r="J87" i="1"/>
  <c r="I87" i="1"/>
  <c r="H87" i="1"/>
  <c r="E87" i="1"/>
  <c r="F87" i="1"/>
</calcChain>
</file>

<file path=xl/sharedStrings.xml><?xml version="1.0" encoding="utf-8"?>
<sst xmlns="http://schemas.openxmlformats.org/spreadsheetml/2006/main" count="166" uniqueCount="166">
  <si>
    <t>Номер п/п</t>
  </si>
  <si>
    <t>Классификация доходов бюджета</t>
  </si>
  <si>
    <t>Прогноз доходов бюджета</t>
  </si>
  <si>
    <t>Реестр источников доходов</t>
  </si>
  <si>
    <t>бюджета городского округа город Михайловка Волгоградской области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</si>
  <si>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</si>
  <si>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</si>
  <si>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</si>
  <si>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</si>
  <si>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</si>
  <si>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</si>
  <si>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</si>
  <si>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</si>
  <si>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</si>
  <si>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</si>
  <si>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</si>
  <si>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</si>
  <si>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</si>
  <si>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</si>
  <si>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</si>
  <si>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</si>
  <si>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</si>
  <si>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</si>
  <si>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ИТОГО ДОХОДОВ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</si>
  <si>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</si>
  <si>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</si>
  <si>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</si>
  <si>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</si>
  <si>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</si>
  <si>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</si>
  <si>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</si>
  <si>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</si>
  <si>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</si>
  <si>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</si>
  <si>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</si>
  <si>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</si>
  <si>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</si>
  <si>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оказания платных услуг (работ) 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</si>
  <si>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</si>
  <si>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</si>
  <si>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</si>
  <si>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</si>
  <si>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Невыясненные поступления</t>
  </si>
  <si>
    <t>Прочие неналоговые доходы</t>
  </si>
  <si>
    <t>Дотации бюджетам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</si>
  <si>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</si>
  <si>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</si>
  <si>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</si>
  <si>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</si>
  <si>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</si>
  <si>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</si>
  <si>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</si>
  <si>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</si>
  <si>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</si>
  <si>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</si>
  <si>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</si>
  <si>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</si>
  <si>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</si>
  <si>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</si>
  <si>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</si>
  <si>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</si>
  <si>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</si>
  <si>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</si>
  <si>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</si>
  <si>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</si>
  <si>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</si>
  <si>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</si>
  <si>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1 09 00000 00 0000 000</t>
  </si>
  <si>
    <t>1 11 00000 00 0000 000</t>
  </si>
  <si>
    <t>1 11 05010 00 0000 120</t>
  </si>
  <si>
    <t>1 11 05020 00 0000 120</t>
  </si>
  <si>
    <t>1 11 05030 00 0000 120</t>
  </si>
  <si>
    <t>1 11 05070 00 0000 120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</si>
  <si>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</si>
  <si>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</si>
  <si>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</si>
  <si>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</si>
  <si>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</si>
  <si>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</si>
  <si>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</si>
  <si>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1 14 06300 00 0000 430</t>
  </si>
  <si>
    <t>1 16 00000 00 0000 000</t>
  </si>
  <si>
    <t>1 17 00000 00 0000 000</t>
  </si>
  <si>
    <t>1 17 01000 00 0000 180</t>
  </si>
  <si>
    <t>1 17 05000 00 0000 180</t>
  </si>
  <si>
    <t>2 00 00000 00 0000 000</t>
  </si>
  <si>
    <t>2 02 00000 00 0000 000</t>
  </si>
  <si>
    <t>2 02 49999 00 0000 151</t>
  </si>
  <si>
    <t>2 07 00000 00 0000 000</t>
  </si>
  <si>
    <t>2 19 00000 00 0000 000</t>
  </si>
  <si>
    <t>НАЛОГОВЫЕ И НЕНАЛОГОВЫЕ ДОХОДЫ</t>
  </si>
  <si>
    <t>администрации городского округа</t>
  </si>
  <si>
    <t xml:space="preserve">Начальник финансового отдела </t>
  </si>
  <si>
    <t>Е.В. Капустина</t>
  </si>
  <si>
    <t>Наименование</t>
  </si>
  <si>
    <t>Код</t>
  </si>
  <si>
    <t>1 05 01000 00 0000 110</t>
  </si>
  <si>
    <t>Налог, взимаемый в связи с применением упрощенной системы налогообложения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</si>
  <si>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</si>
  <si>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</si>
  <si>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</si>
  <si>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</si>
  <si>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2 02 25232 00 0000 150</t>
  </si>
  <si>
    <t>2 02 20041 00 0000 150</t>
  </si>
  <si>
    <t>2 02 29999 00 0000 150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</si>
  <si>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</si>
  <si>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на поддержку отрасли культуры</t>
  </si>
  <si>
    <t>2 02 30022 00 0000 150</t>
  </si>
  <si>
    <t>2 02 30024 00 0000 150</t>
  </si>
  <si>
    <t>2 02 30027 00 0000 150</t>
  </si>
  <si>
    <t>2 02 30029 00 0000 150</t>
  </si>
  <si>
    <t>2 02 35930 00 0000 150</t>
  </si>
  <si>
    <t>2 02 40000 00 0000 150</t>
  </si>
  <si>
    <t>2 02 15002 00 0000 150</t>
  </si>
  <si>
    <t>2 02 10000 00 0000 150</t>
  </si>
  <si>
    <t>2 02 20000 00 0000 150</t>
  </si>
  <si>
    <t>2 02 30000 00 0000 150</t>
  </si>
  <si>
    <t>2 19 00000 04 0000 150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</si>
  <si>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</si>
  <si>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</si>
  <si>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2 02 35469 00 0000 150</t>
  </si>
  <si>
    <t>Субвенции бюджетам на проведение Всероссийской переписи населения 2020 года</t>
  </si>
  <si>
    <t>2 02 25555 00 0000 150</t>
  </si>
  <si>
    <t>Наименование финансового органа               Финансовый отдел администрации городского округа город Михайловка Волгоградской области</t>
  </si>
  <si>
    <t>Наименование бюджета                                    бюджет городского округа город Михайловка Волгоградской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</si>
  <si>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</si>
  <si>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</si>
  <si>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</si>
  <si>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Субсидии бюджетам на реализацию программ формирования современной городской среды</t>
  </si>
  <si>
    <t>на 2021 год и плановый период 2022 и 2023 годов</t>
  </si>
  <si>
    <t>на " 01 "  октября  2020г.</t>
  </si>
  <si>
    <t>Уточненные бюджетные назначения по доходам на 2020г.</t>
  </si>
  <si>
    <t>Кассовые поступления в текущем финансовом году (по состоянию на "01" октября 2020г.)</t>
  </si>
  <si>
    <t>Оценка исполнения 2020 г. (текущий финансовый год)</t>
  </si>
  <si>
    <t>на 2021 г. (очередной финансовый год)</t>
  </si>
  <si>
    <t>на 2022 г. (первый год планового периода)</t>
  </si>
  <si>
    <t>на 2023 г. (второй год планового периода)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</si>
  <si>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</si>
  <si>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</si>
  <si>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</si>
  <si>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</si>
  <si>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</si>
  <si>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</si>
  <si>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2 02 25519 00 0000 150</t>
  </si>
  <si>
    <t>Субсидии бюджетам на поддержку отрасли культуры</t>
  </si>
  <si>
    <t>2 02 25527 00 0000 150</t>
  </si>
  <si>
    <t>Субсидии бюджетам на государственную поддержку малого и среднего предпринимательства в субъектах Российской Федерации</t>
  </si>
  <si>
    <t>2 02 25576 00 0000 150</t>
  </si>
  <si>
    <t>Субсидии бюджетам на обеспечение комплексного развития сельских территорий</t>
  </si>
  <si>
    <t>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</si>
  <si>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</si>
  <si>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</si>
  <si>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</si>
  <si>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</si>
  <si>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</si>
  <si>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</si>
  <si>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</si>
  <si>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2 02 25230 00 0000 150</t>
  </si>
  <si>
    <t>Субсидии бюджетам на создание новых мест в общеобразовательных организациях, расположенных в сельской местности и поселках городского типа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</si>
  <si>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</si>
  <si>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</si>
  <si>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Единица измерения: тыс. руб.</t>
  </si>
  <si>
    <t>2 07 04000 00 0000 150</t>
  </si>
  <si>
    <t>2 02 45519 00 0000 150</t>
  </si>
  <si>
    <t>"30"</t>
  </si>
  <si>
    <t xml:space="preserve">октября     2020г.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</si>
</sst>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tabSelected="1" topLeftCell="A64" zoomScale="75" zoomScaleNormal="75" workbookViewId="0">
      <selection activeCell="F91" sqref="F91"/>
    </sheetView>
  </sheetViews>
  <sheetFormatPr defaultRowHeight="12.75" x14ac:dyDescent="0.25"/>
  <cols>
    <col min="1" max="1" width="2.42578125" style="1" customWidth="1"/>
    <col min="2" max="2" width="8.42578125" style="1" customWidth="1"/>
    <col min="3" max="3" width="24" style="1" bestFit="1" customWidth="1"/>
    <col min="4" max="4" width="94.28515625" style="1" customWidth="1"/>
    <col min="5" max="5" width="17.28515625" style="19" customWidth="1"/>
    <col min="6" max="6" width="17.85546875" style="19" customWidth="1"/>
    <col min="7" max="8" width="14.7109375" style="19" customWidth="1"/>
    <col min="9" max="9" width="15" style="19" customWidth="1"/>
    <col min="10" max="10" width="14.5703125" style="19" customWidth="1"/>
    <col min="11" max="11" width="9.140625" style="4"/>
    <col min="12" max="16384" width="9.140625" style="1"/>
  </cols>
  <sheetData>
    <row r="1" spans="2:12" ht="15" x14ac:dyDescent="0.25">
      <c r="G1" s="39"/>
      <c r="H1" s="40"/>
      <c r="I1" s="40"/>
      <c r="J1" s="40"/>
    </row>
    <row r="3" spans="2:12" ht="15.75" x14ac:dyDescent="0.25">
      <c r="B3" s="41" t="s">
        <v>3</v>
      </c>
      <c r="C3" s="42"/>
      <c r="D3" s="42"/>
      <c r="E3" s="42"/>
      <c r="F3" s="42"/>
      <c r="G3" s="42"/>
      <c r="H3" s="42"/>
      <c r="I3" s="42"/>
      <c r="J3" s="42"/>
    </row>
    <row r="4" spans="2:12" ht="15.75" x14ac:dyDescent="0.25">
      <c r="B4" s="41" t="s">
        <v>4</v>
      </c>
      <c r="C4" s="42"/>
      <c r="D4" s="42"/>
      <c r="E4" s="42"/>
      <c r="F4" s="42"/>
      <c r="G4" s="42"/>
      <c r="H4" s="42"/>
      <c r="I4" s="42"/>
      <c r="J4" s="42"/>
    </row>
    <row r="5" spans="2:12" ht="15.75" x14ac:dyDescent="0.25">
      <c r="B5" s="41" t="s">
        <v>129</v>
      </c>
      <c r="C5" s="42"/>
      <c r="D5" s="42"/>
      <c r="E5" s="42"/>
      <c r="F5" s="42"/>
      <c r="G5" s="42"/>
      <c r="H5" s="42"/>
      <c r="I5" s="42"/>
      <c r="J5" s="42"/>
    </row>
    <row r="6" spans="2:12" x14ac:dyDescent="0.25">
      <c r="B6" s="2"/>
      <c r="C6" s="2"/>
      <c r="D6" s="2"/>
    </row>
    <row r="7" spans="2:12" ht="15.75" x14ac:dyDescent="0.25">
      <c r="B7" s="41" t="s">
        <v>130</v>
      </c>
      <c r="C7" s="42"/>
      <c r="D7" s="42"/>
      <c r="E7" s="42"/>
      <c r="F7" s="42"/>
      <c r="G7" s="42"/>
      <c r="H7" s="42"/>
      <c r="I7" s="42"/>
      <c r="J7" s="42"/>
    </row>
    <row r="8" spans="2:12" x14ac:dyDescent="0.25">
      <c r="B8" s="2"/>
      <c r="C8" s="2"/>
      <c r="D8" s="2"/>
    </row>
    <row r="9" spans="2:12" ht="15.75" x14ac:dyDescent="0.25">
      <c r="B9" s="43" t="s">
        <v>123</v>
      </c>
      <c r="C9" s="44"/>
      <c r="D9" s="44"/>
      <c r="E9" s="44"/>
      <c r="F9" s="44"/>
      <c r="G9" s="44"/>
      <c r="H9" s="44"/>
      <c r="I9" s="44"/>
      <c r="J9" s="44"/>
    </row>
    <row r="10" spans="2:12" ht="15.75" x14ac:dyDescent="0.25">
      <c r="B10" s="45" t="s">
        <v>124</v>
      </c>
      <c r="C10" s="46"/>
      <c r="D10" s="46"/>
      <c r="E10" s="46"/>
      <c r="F10" s="46"/>
      <c r="G10" s="46"/>
      <c r="H10" s="46"/>
      <c r="I10" s="46"/>
      <c r="J10" s="46"/>
    </row>
    <row r="11" spans="2:12" ht="15.75" x14ac:dyDescent="0.25">
      <c r="B11" s="63" t="s">
        <v>161</v>
      </c>
      <c r="C11" s="64"/>
      <c r="D11" s="64"/>
      <c r="E11" s="20"/>
      <c r="F11" s="20"/>
      <c r="G11" s="20"/>
      <c r="H11" s="20"/>
      <c r="I11" s="20"/>
      <c r="J11" s="20"/>
    </row>
    <row r="12" spans="2:12" ht="15.75" x14ac:dyDescent="0.25">
      <c r="B12" s="6"/>
      <c r="C12" s="6"/>
      <c r="D12" s="6"/>
      <c r="E12" s="21"/>
      <c r="F12" s="21"/>
      <c r="G12" s="21"/>
      <c r="H12" s="21"/>
      <c r="I12" s="21"/>
      <c r="J12" s="21"/>
    </row>
    <row r="13" spans="2:12" ht="15.75" x14ac:dyDescent="0.25">
      <c r="B13" s="50" t="s">
        <v>0</v>
      </c>
      <c r="C13" s="49" t="s">
        <v>1</v>
      </c>
      <c r="D13" s="49"/>
      <c r="E13" s="52" t="s">
        <v>131</v>
      </c>
      <c r="F13" s="52" t="s">
        <v>132</v>
      </c>
      <c r="G13" s="47" t="s">
        <v>133</v>
      </c>
      <c r="H13" s="60" t="s">
        <v>2</v>
      </c>
      <c r="I13" s="61"/>
      <c r="J13" s="62"/>
    </row>
    <row r="14" spans="2:12" s="2" customFormat="1" ht="121.5" customHeight="1" x14ac:dyDescent="0.25">
      <c r="B14" s="51"/>
      <c r="C14" s="16" t="s">
        <v>95</v>
      </c>
      <c r="D14" s="16" t="s">
        <v>94</v>
      </c>
      <c r="E14" s="53"/>
      <c r="F14" s="53"/>
      <c r="G14" s="48"/>
      <c r="H14" s="36" t="s">
        <v>134</v>
      </c>
      <c r="I14" s="36" t="s">
        <v>135</v>
      </c>
      <c r="J14" s="36" t="s">
        <v>136</v>
      </c>
      <c r="K14" s="19"/>
    </row>
    <row r="15" spans="2:12" s="2" customFormat="1" ht="15.75" x14ac:dyDescent="0.25">
      <c r="B15" s="22">
        <v>1</v>
      </c>
      <c r="C15" s="22">
        <v>2</v>
      </c>
      <c r="D15" s="22">
        <v>3</v>
      </c>
      <c r="E15" s="30">
        <v>4</v>
      </c>
      <c r="F15" s="23">
        <v>5</v>
      </c>
      <c r="G15" s="34">
        <v>6</v>
      </c>
      <c r="H15" s="36">
        <v>7</v>
      </c>
      <c r="I15" s="36">
        <v>8</v>
      </c>
      <c r="J15" s="36">
        <v>9</v>
      </c>
      <c r="K15" s="19"/>
    </row>
    <row r="16" spans="2:12" s="2" customFormat="1" ht="15.75" x14ac:dyDescent="0.25">
      <c r="B16" s="10">
        <v>1</v>
      </c>
      <c r="C16" s="10" t="s">
        <v>54</v>
      </c>
      <c r="D16" s="11" t="s">
        <v>90</v>
      </c>
      <c r="E16" s="18">
        <f t="shared" ref="E16:J16" si="0">E17+E19+E21+E26+E29+E30+E31+E38+E39+E42+E46+E47</f>
        <v>746708.4</v>
      </c>
      <c r="F16" s="18">
        <f t="shared" si="0"/>
        <v>478011.10000000009</v>
      </c>
      <c r="G16" s="18">
        <f t="shared" si="0"/>
        <v>746708.4</v>
      </c>
      <c r="H16" s="18">
        <f t="shared" si="0"/>
        <v>718471.9</v>
      </c>
      <c r="I16" s="18">
        <f t="shared" si="0"/>
        <v>719267.10000000009</v>
      </c>
      <c r="J16" s="18">
        <f t="shared" si="0"/>
        <v>722746.00000000012</v>
      </c>
      <c r="K16" s="19"/>
      <c r="L16" s="38"/>
    </row>
    <row r="17" spans="2:12" s="2" customFormat="1" ht="15.75" x14ac:dyDescent="0.25">
      <c r="B17" s="10">
        <v>2</v>
      </c>
      <c r="C17" s="10" t="s">
        <v>55</v>
      </c>
      <c r="D17" s="11" t="s">
        <v>5</v>
      </c>
      <c r="E17" s="18">
        <f>E18</f>
        <v>411291.5</v>
      </c>
      <c r="F17" s="18">
        <f t="shared" ref="F17:J17" si="1">F18</f>
        <v>267811.7</v>
      </c>
      <c r="G17" s="18">
        <f t="shared" si="1"/>
        <v>411291.5</v>
      </c>
      <c r="H17" s="18">
        <f t="shared" si="1"/>
        <v>410768.5</v>
      </c>
      <c r="I17" s="18">
        <f t="shared" si="1"/>
        <v>414533.7</v>
      </c>
      <c r="J17" s="18">
        <f t="shared" si="1"/>
        <v>417328</v>
      </c>
      <c r="K17" s="19"/>
      <c r="L17" s="38"/>
    </row>
    <row r="18" spans="2:12" s="5" customFormat="1" ht="15.75" x14ac:dyDescent="0.25">
      <c r="B18" s="15">
        <v>3</v>
      </c>
      <c r="C18" s="15" t="s">
        <v>56</v>
      </c>
      <c r="D18" s="7" t="s">
        <v>28</v>
      </c>
      <c r="E18" s="17">
        <v>411291.5</v>
      </c>
      <c r="F18" s="17">
        <v>267811.7</v>
      </c>
      <c r="G18" s="17">
        <v>411291.5</v>
      </c>
      <c r="H18" s="17">
        <v>410768.5</v>
      </c>
      <c r="I18" s="17">
        <v>414533.7</v>
      </c>
      <c r="J18" s="17">
        <v>417328</v>
      </c>
      <c r="K18" s="4"/>
      <c r="L18" s="38"/>
    </row>
    <row r="19" spans="2:12" s="2" customFormat="1" ht="31.5" x14ac:dyDescent="0.25">
      <c r="B19" s="10">
        <v>4</v>
      </c>
      <c r="C19" s="10" t="s">
        <v>57</v>
      </c>
      <c r="D19" s="11" t="s">
        <v>6</v>
      </c>
      <c r="E19" s="18">
        <f>E20</f>
        <v>42829.599999999999</v>
      </c>
      <c r="F19" s="18">
        <f t="shared" ref="F19:J19" si="2">F20</f>
        <v>28260.400000000001</v>
      </c>
      <c r="G19" s="18">
        <f t="shared" si="2"/>
        <v>38961.1</v>
      </c>
      <c r="H19" s="18">
        <f t="shared" si="2"/>
        <v>41250.1</v>
      </c>
      <c r="I19" s="18">
        <f t="shared" si="2"/>
        <v>44616.9</v>
      </c>
      <c r="J19" s="18">
        <f t="shared" si="2"/>
        <v>45317.9</v>
      </c>
      <c r="K19" s="19"/>
      <c r="L19" s="38"/>
    </row>
    <row r="20" spans="2:12" s="5" customFormat="1" ht="31.5" x14ac:dyDescent="0.25">
      <c r="B20" s="15">
        <v>5</v>
      </c>
      <c r="C20" s="15" t="s">
        <v>58</v>
      </c>
      <c r="D20" s="7" t="s">
        <v>29</v>
      </c>
      <c r="E20" s="17">
        <v>42829.599999999999</v>
      </c>
      <c r="F20" s="17">
        <v>28260.400000000001</v>
      </c>
      <c r="G20" s="17">
        <v>38961.1</v>
      </c>
      <c r="H20" s="17">
        <v>41250.1</v>
      </c>
      <c r="I20" s="17">
        <v>44616.9</v>
      </c>
      <c r="J20" s="17">
        <v>45317.9</v>
      </c>
      <c r="K20" s="4"/>
      <c r="L20" s="38"/>
    </row>
    <row r="21" spans="2:12" s="2" customFormat="1" ht="15.75" x14ac:dyDescent="0.25">
      <c r="B21" s="10">
        <v>6</v>
      </c>
      <c r="C21" s="10" t="s">
        <v>59</v>
      </c>
      <c r="D21" s="11" t="s">
        <v>7</v>
      </c>
      <c r="E21" s="18">
        <f>E22+E23+E24+E25</f>
        <v>74200</v>
      </c>
      <c r="F21" s="18">
        <f t="shared" ref="F21:J21" si="3">F22+F23+F24+F25</f>
        <v>58912.5</v>
      </c>
      <c r="G21" s="18">
        <f t="shared" si="3"/>
        <v>77596.5</v>
      </c>
      <c r="H21" s="18">
        <f t="shared" si="3"/>
        <v>52985.9</v>
      </c>
      <c r="I21" s="18">
        <f t="shared" si="3"/>
        <v>43996.1</v>
      </c>
      <c r="J21" s="18">
        <f t="shared" si="3"/>
        <v>41142.800000000003</v>
      </c>
      <c r="K21" s="19"/>
      <c r="L21" s="38"/>
    </row>
    <row r="22" spans="2:12" s="25" customFormat="1" ht="15.75" x14ac:dyDescent="0.25">
      <c r="B22" s="24">
        <v>7</v>
      </c>
      <c r="C22" s="24" t="s">
        <v>96</v>
      </c>
      <c r="D22" s="7" t="s">
        <v>97</v>
      </c>
      <c r="E22" s="17">
        <v>4000</v>
      </c>
      <c r="F22" s="17">
        <v>2985.9</v>
      </c>
      <c r="G22" s="17">
        <v>4500</v>
      </c>
      <c r="H22" s="17">
        <v>6610</v>
      </c>
      <c r="I22" s="17">
        <v>6676.1</v>
      </c>
      <c r="J22" s="17">
        <v>6742.8</v>
      </c>
      <c r="K22" s="37"/>
      <c r="L22" s="38"/>
    </row>
    <row r="23" spans="2:12" s="5" customFormat="1" ht="15.75" x14ac:dyDescent="0.25">
      <c r="B23" s="15">
        <v>8</v>
      </c>
      <c r="C23" s="15" t="s">
        <v>60</v>
      </c>
      <c r="D23" s="7" t="s">
        <v>8</v>
      </c>
      <c r="E23" s="17">
        <v>43700</v>
      </c>
      <c r="F23" s="17">
        <v>24972.6</v>
      </c>
      <c r="G23" s="17">
        <v>39096.5</v>
      </c>
      <c r="H23" s="17">
        <v>10375.9</v>
      </c>
      <c r="I23" s="17">
        <v>3120</v>
      </c>
      <c r="J23" s="17">
        <v>1000</v>
      </c>
      <c r="K23" s="4"/>
      <c r="L23" s="38"/>
    </row>
    <row r="24" spans="2:12" s="5" customFormat="1" ht="15.75" x14ac:dyDescent="0.25">
      <c r="B24" s="15">
        <v>9</v>
      </c>
      <c r="C24" s="15" t="s">
        <v>61</v>
      </c>
      <c r="D24" s="7" t="s">
        <v>9</v>
      </c>
      <c r="E24" s="17">
        <v>24500</v>
      </c>
      <c r="F24" s="17">
        <v>30415.4</v>
      </c>
      <c r="G24" s="17">
        <v>32000</v>
      </c>
      <c r="H24" s="17">
        <v>31000</v>
      </c>
      <c r="I24" s="17">
        <v>29000</v>
      </c>
      <c r="J24" s="17">
        <v>28000</v>
      </c>
      <c r="K24" s="4"/>
      <c r="L24" s="38"/>
    </row>
    <row r="25" spans="2:12" s="5" customFormat="1" ht="15.75" x14ac:dyDescent="0.25">
      <c r="B25" s="15">
        <v>10</v>
      </c>
      <c r="C25" s="15" t="s">
        <v>62</v>
      </c>
      <c r="D25" s="7" t="s">
        <v>30</v>
      </c>
      <c r="E25" s="17">
        <v>2000</v>
      </c>
      <c r="F25" s="17">
        <v>538.6</v>
      </c>
      <c r="G25" s="17">
        <v>2000</v>
      </c>
      <c r="H25" s="17">
        <v>5000</v>
      </c>
      <c r="I25" s="17">
        <v>5200</v>
      </c>
      <c r="J25" s="17">
        <v>5400</v>
      </c>
      <c r="K25" s="4"/>
      <c r="L25" s="38"/>
    </row>
    <row r="26" spans="2:12" s="2" customFormat="1" ht="15.75" x14ac:dyDescent="0.25">
      <c r="B26" s="10">
        <v>11</v>
      </c>
      <c r="C26" s="10" t="s">
        <v>63</v>
      </c>
      <c r="D26" s="11" t="s">
        <v>10</v>
      </c>
      <c r="E26" s="18">
        <f>E27+E28</f>
        <v>92487.3</v>
      </c>
      <c r="F26" s="18">
        <f t="shared" ref="F26:J26" si="4">F27+F28</f>
        <v>26183.200000000001</v>
      </c>
      <c r="G26" s="18">
        <f t="shared" si="4"/>
        <v>88924.3</v>
      </c>
      <c r="H26" s="18">
        <f t="shared" si="4"/>
        <v>93600.7</v>
      </c>
      <c r="I26" s="18">
        <f t="shared" si="4"/>
        <v>94876.7</v>
      </c>
      <c r="J26" s="18">
        <f t="shared" si="4"/>
        <v>96308.6</v>
      </c>
      <c r="K26" s="19"/>
      <c r="L26" s="38"/>
    </row>
    <row r="27" spans="2:12" s="5" customFormat="1" ht="15.75" x14ac:dyDescent="0.25">
      <c r="B27" s="15">
        <v>12</v>
      </c>
      <c r="C27" s="15" t="s">
        <v>64</v>
      </c>
      <c r="D27" s="7" t="s">
        <v>31</v>
      </c>
      <c r="E27" s="17">
        <v>19000</v>
      </c>
      <c r="F27" s="17">
        <v>2242</v>
      </c>
      <c r="G27" s="17">
        <v>19000</v>
      </c>
      <c r="H27" s="17">
        <v>22400.7</v>
      </c>
      <c r="I27" s="17">
        <v>23296.7</v>
      </c>
      <c r="J27" s="17">
        <v>24228.6</v>
      </c>
      <c r="K27" s="4"/>
      <c r="L27" s="38"/>
    </row>
    <row r="28" spans="2:12" s="4" customFormat="1" ht="15.75" x14ac:dyDescent="0.25">
      <c r="B28" s="12">
        <v>13</v>
      </c>
      <c r="C28" s="12" t="s">
        <v>65</v>
      </c>
      <c r="D28" s="13" t="s">
        <v>32</v>
      </c>
      <c r="E28" s="17">
        <v>73487.3</v>
      </c>
      <c r="F28" s="17">
        <v>23941.200000000001</v>
      </c>
      <c r="G28" s="17">
        <v>69924.3</v>
      </c>
      <c r="H28" s="17">
        <v>71200</v>
      </c>
      <c r="I28" s="17">
        <v>71580</v>
      </c>
      <c r="J28" s="17">
        <v>72080</v>
      </c>
      <c r="L28" s="38"/>
    </row>
    <row r="29" spans="2:12" s="2" customFormat="1" ht="15.75" x14ac:dyDescent="0.25">
      <c r="B29" s="10">
        <v>14</v>
      </c>
      <c r="C29" s="10" t="s">
        <v>66</v>
      </c>
      <c r="D29" s="11" t="s">
        <v>11</v>
      </c>
      <c r="E29" s="18">
        <v>7100</v>
      </c>
      <c r="F29" s="18">
        <v>4916.5</v>
      </c>
      <c r="G29" s="18">
        <v>6528.6</v>
      </c>
      <c r="H29" s="18">
        <v>7000</v>
      </c>
      <c r="I29" s="18">
        <v>6679.4</v>
      </c>
      <c r="J29" s="18">
        <v>6745.8</v>
      </c>
      <c r="K29" s="19"/>
      <c r="L29" s="38"/>
    </row>
    <row r="30" spans="2:12" s="2" customFormat="1" ht="31.5" x14ac:dyDescent="0.25">
      <c r="B30" s="10">
        <v>15</v>
      </c>
      <c r="C30" s="10" t="s">
        <v>67</v>
      </c>
      <c r="D30" s="11" t="s">
        <v>12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9"/>
      <c r="L30" s="38"/>
    </row>
    <row r="31" spans="2:12" s="2" customFormat="1" ht="31.5" x14ac:dyDescent="0.25">
      <c r="B31" s="10">
        <v>16</v>
      </c>
      <c r="C31" s="10" t="s">
        <v>68</v>
      </c>
      <c r="D31" s="11" t="s">
        <v>13</v>
      </c>
      <c r="E31" s="18">
        <f>E32+E33+E34+E35+E36+E37</f>
        <v>97100</v>
      </c>
      <c r="F31" s="18">
        <f>F32+F33+F34+F35+F36+F37</f>
        <v>72777.7</v>
      </c>
      <c r="G31" s="18">
        <f t="shared" ref="G31:J31" si="5">G32+G33+G34+G35+G36+G37</f>
        <v>98492.3</v>
      </c>
      <c r="H31" s="18">
        <f t="shared" si="5"/>
        <v>91102.8</v>
      </c>
      <c r="I31" s="18">
        <f t="shared" si="5"/>
        <v>92036.5</v>
      </c>
      <c r="J31" s="18">
        <f t="shared" si="5"/>
        <v>92981.3</v>
      </c>
      <c r="K31" s="19"/>
      <c r="L31" s="38"/>
    </row>
    <row r="32" spans="2:12" s="5" customFormat="1" ht="47.25" x14ac:dyDescent="0.25">
      <c r="B32" s="15">
        <v>17</v>
      </c>
      <c r="C32" s="15" t="s">
        <v>69</v>
      </c>
      <c r="D32" s="7" t="s">
        <v>33</v>
      </c>
      <c r="E32" s="17">
        <v>84000</v>
      </c>
      <c r="F32" s="17">
        <v>61488.5</v>
      </c>
      <c r="G32" s="17">
        <v>84000</v>
      </c>
      <c r="H32" s="17">
        <v>77250</v>
      </c>
      <c r="I32" s="17">
        <v>78022</v>
      </c>
      <c r="J32" s="17">
        <v>78803</v>
      </c>
      <c r="K32" s="4"/>
      <c r="L32" s="38"/>
    </row>
    <row r="33" spans="2:12" s="5" customFormat="1" ht="63" x14ac:dyDescent="0.25">
      <c r="B33" s="15">
        <v>18</v>
      </c>
      <c r="C33" s="15" t="s">
        <v>70</v>
      </c>
      <c r="D33" s="7" t="s">
        <v>34</v>
      </c>
      <c r="E33" s="17">
        <v>2000</v>
      </c>
      <c r="F33" s="17">
        <v>1760.2</v>
      </c>
      <c r="G33" s="17">
        <v>2100</v>
      </c>
      <c r="H33" s="17">
        <v>2020</v>
      </c>
      <c r="I33" s="17">
        <v>2040</v>
      </c>
      <c r="J33" s="17">
        <v>2060</v>
      </c>
      <c r="K33" s="4"/>
      <c r="L33" s="38"/>
    </row>
    <row r="34" spans="2:12" s="5" customFormat="1" ht="63" x14ac:dyDescent="0.25">
      <c r="B34" s="15">
        <v>19</v>
      </c>
      <c r="C34" s="15" t="s">
        <v>71</v>
      </c>
      <c r="D34" s="7" t="s">
        <v>35</v>
      </c>
      <c r="E34" s="17">
        <v>900</v>
      </c>
      <c r="F34" s="17">
        <v>475.7</v>
      </c>
      <c r="G34" s="17">
        <v>900</v>
      </c>
      <c r="H34" s="17">
        <v>832.8</v>
      </c>
      <c r="I34" s="17">
        <v>874.5</v>
      </c>
      <c r="J34" s="17">
        <v>918.3</v>
      </c>
      <c r="K34" s="4"/>
      <c r="L34" s="38"/>
    </row>
    <row r="35" spans="2:12" s="5" customFormat="1" ht="31.5" x14ac:dyDescent="0.25">
      <c r="B35" s="15">
        <v>20</v>
      </c>
      <c r="C35" s="15" t="s">
        <v>72</v>
      </c>
      <c r="D35" s="7" t="s">
        <v>36</v>
      </c>
      <c r="E35" s="17">
        <v>6000</v>
      </c>
      <c r="F35" s="17">
        <v>4596.6000000000004</v>
      </c>
      <c r="G35" s="17">
        <v>6200</v>
      </c>
      <c r="H35" s="17">
        <v>6500</v>
      </c>
      <c r="I35" s="17">
        <v>6600</v>
      </c>
      <c r="J35" s="17">
        <v>6700</v>
      </c>
      <c r="K35" s="4"/>
      <c r="L35" s="38"/>
    </row>
    <row r="36" spans="2:12" s="5" customFormat="1" ht="31.5" x14ac:dyDescent="0.25">
      <c r="B36" s="15">
        <v>21</v>
      </c>
      <c r="C36" s="26" t="s">
        <v>98</v>
      </c>
      <c r="D36" s="7" t="s">
        <v>99</v>
      </c>
      <c r="E36" s="17">
        <v>1000</v>
      </c>
      <c r="F36" s="17">
        <v>941.7</v>
      </c>
      <c r="G36" s="17">
        <v>941.7</v>
      </c>
      <c r="H36" s="17">
        <v>1200</v>
      </c>
      <c r="I36" s="17">
        <v>1300</v>
      </c>
      <c r="J36" s="17">
        <v>1400</v>
      </c>
      <c r="K36" s="4"/>
      <c r="L36" s="38"/>
    </row>
    <row r="37" spans="2:12" s="5" customFormat="1" ht="63" x14ac:dyDescent="0.25">
      <c r="B37" s="15">
        <v>22</v>
      </c>
      <c r="C37" s="27" t="s">
        <v>100</v>
      </c>
      <c r="D37" s="7" t="s">
        <v>101</v>
      </c>
      <c r="E37" s="17">
        <v>3200</v>
      </c>
      <c r="F37" s="17">
        <v>3515</v>
      </c>
      <c r="G37" s="17">
        <v>4350.6000000000004</v>
      </c>
      <c r="H37" s="17">
        <v>3300</v>
      </c>
      <c r="I37" s="17">
        <v>3200</v>
      </c>
      <c r="J37" s="17">
        <v>3100</v>
      </c>
      <c r="K37" s="4"/>
      <c r="L37" s="38"/>
    </row>
    <row r="38" spans="2:12" s="2" customFormat="1" ht="15.75" x14ac:dyDescent="0.25">
      <c r="B38" s="10">
        <v>23</v>
      </c>
      <c r="C38" s="10" t="s">
        <v>73</v>
      </c>
      <c r="D38" s="11" t="s">
        <v>14</v>
      </c>
      <c r="E38" s="18">
        <v>1300</v>
      </c>
      <c r="F38" s="18">
        <v>910.9</v>
      </c>
      <c r="G38" s="18">
        <v>1050.3</v>
      </c>
      <c r="H38" s="18">
        <v>1200</v>
      </c>
      <c r="I38" s="18">
        <v>1250</v>
      </c>
      <c r="J38" s="18">
        <v>1300</v>
      </c>
      <c r="K38" s="19"/>
      <c r="L38" s="38"/>
    </row>
    <row r="39" spans="2:12" s="2" customFormat="1" ht="31.5" x14ac:dyDescent="0.25">
      <c r="B39" s="10">
        <v>24</v>
      </c>
      <c r="C39" s="10" t="s">
        <v>74</v>
      </c>
      <c r="D39" s="11" t="s">
        <v>127</v>
      </c>
      <c r="E39" s="18">
        <f>E40+E41</f>
        <v>10100</v>
      </c>
      <c r="F39" s="18">
        <f>F40+F41</f>
        <v>5587.1</v>
      </c>
      <c r="G39" s="18">
        <f>G40+G41</f>
        <v>10100</v>
      </c>
      <c r="H39" s="18">
        <f t="shared" ref="H39:I39" si="6">H40+H41</f>
        <v>9936.9</v>
      </c>
      <c r="I39" s="18">
        <f t="shared" si="6"/>
        <v>10033.800000000001</v>
      </c>
      <c r="J39" s="18">
        <f>J40+J41</f>
        <v>10135.6</v>
      </c>
      <c r="K39" s="19"/>
      <c r="L39" s="38"/>
    </row>
    <row r="40" spans="2:12" s="5" customFormat="1" ht="15.75" x14ac:dyDescent="0.25">
      <c r="B40" s="15">
        <v>25</v>
      </c>
      <c r="C40" s="15" t="s">
        <v>75</v>
      </c>
      <c r="D40" s="7" t="s">
        <v>37</v>
      </c>
      <c r="E40" s="17">
        <v>9313.5</v>
      </c>
      <c r="F40" s="17">
        <v>4478</v>
      </c>
      <c r="G40" s="17">
        <v>8900</v>
      </c>
      <c r="H40" s="17">
        <v>9579.6</v>
      </c>
      <c r="I40" s="17">
        <v>9658.6</v>
      </c>
      <c r="J40" s="17">
        <v>9741.6</v>
      </c>
      <c r="K40" s="4"/>
      <c r="L40" s="38"/>
    </row>
    <row r="41" spans="2:12" s="5" customFormat="1" ht="15.75" x14ac:dyDescent="0.25">
      <c r="B41" s="15">
        <v>26</v>
      </c>
      <c r="C41" s="15" t="s">
        <v>76</v>
      </c>
      <c r="D41" s="7" t="s">
        <v>38</v>
      </c>
      <c r="E41" s="17">
        <v>786.5</v>
      </c>
      <c r="F41" s="17">
        <v>1109.0999999999999</v>
      </c>
      <c r="G41" s="17">
        <v>1200</v>
      </c>
      <c r="H41" s="17">
        <v>357.3</v>
      </c>
      <c r="I41" s="17">
        <v>375.2</v>
      </c>
      <c r="J41" s="17">
        <v>394</v>
      </c>
      <c r="K41" s="4"/>
      <c r="L41" s="38"/>
    </row>
    <row r="42" spans="2:12" s="2" customFormat="1" ht="15.75" x14ac:dyDescent="0.25">
      <c r="B42" s="10">
        <v>27</v>
      </c>
      <c r="C42" s="10" t="s">
        <v>77</v>
      </c>
      <c r="D42" s="11" t="s">
        <v>15</v>
      </c>
      <c r="E42" s="18">
        <f>E43+E44+E45</f>
        <v>5300</v>
      </c>
      <c r="F42" s="18">
        <f>F43+F44+F45</f>
        <v>7571.7</v>
      </c>
      <c r="G42" s="18">
        <f t="shared" ref="G42:J42" si="7">G43+G44+G45</f>
        <v>7851.7</v>
      </c>
      <c r="H42" s="18">
        <f t="shared" si="7"/>
        <v>5127</v>
      </c>
      <c r="I42" s="18">
        <f t="shared" si="7"/>
        <v>5634</v>
      </c>
      <c r="J42" s="18">
        <f t="shared" si="7"/>
        <v>5766</v>
      </c>
      <c r="K42" s="19"/>
      <c r="L42" s="38"/>
    </row>
    <row r="43" spans="2:12" s="5" customFormat="1" ht="63" x14ac:dyDescent="0.25">
      <c r="B43" s="15">
        <v>28</v>
      </c>
      <c r="C43" s="15" t="s">
        <v>78</v>
      </c>
      <c r="D43" s="7" t="s">
        <v>39</v>
      </c>
      <c r="E43" s="17">
        <v>2300</v>
      </c>
      <c r="F43" s="17">
        <v>5066.7</v>
      </c>
      <c r="G43" s="17">
        <v>5151.7</v>
      </c>
      <c r="H43" s="17">
        <v>2400</v>
      </c>
      <c r="I43" s="17">
        <v>2500</v>
      </c>
      <c r="J43" s="17">
        <v>2600</v>
      </c>
      <c r="K43" s="4"/>
      <c r="L43" s="38"/>
    </row>
    <row r="44" spans="2:12" s="5" customFormat="1" ht="31.5" x14ac:dyDescent="0.25">
      <c r="B44" s="15">
        <v>29</v>
      </c>
      <c r="C44" s="15" t="s">
        <v>79</v>
      </c>
      <c r="D44" s="7" t="s">
        <v>40</v>
      </c>
      <c r="E44" s="17">
        <v>2900</v>
      </c>
      <c r="F44" s="17">
        <v>2419</v>
      </c>
      <c r="G44" s="17">
        <v>2500</v>
      </c>
      <c r="H44" s="17">
        <v>2525</v>
      </c>
      <c r="I44" s="17">
        <v>2930</v>
      </c>
      <c r="J44" s="17">
        <v>2960</v>
      </c>
      <c r="K44" s="4"/>
      <c r="L44" s="38"/>
    </row>
    <row r="45" spans="2:12" s="5" customFormat="1" ht="47.25" x14ac:dyDescent="0.25">
      <c r="B45" s="15">
        <v>30</v>
      </c>
      <c r="C45" s="15" t="s">
        <v>80</v>
      </c>
      <c r="D45" s="7" t="s">
        <v>41</v>
      </c>
      <c r="E45" s="17">
        <v>100</v>
      </c>
      <c r="F45" s="17">
        <v>86</v>
      </c>
      <c r="G45" s="17">
        <v>200</v>
      </c>
      <c r="H45" s="17">
        <v>202</v>
      </c>
      <c r="I45" s="17">
        <v>204</v>
      </c>
      <c r="J45" s="17">
        <v>206</v>
      </c>
      <c r="K45" s="4"/>
      <c r="L45" s="38"/>
    </row>
    <row r="46" spans="2:12" s="2" customFormat="1" ht="15.75" x14ac:dyDescent="0.25">
      <c r="B46" s="10">
        <v>31</v>
      </c>
      <c r="C46" s="10" t="s">
        <v>81</v>
      </c>
      <c r="D46" s="11" t="s">
        <v>16</v>
      </c>
      <c r="E46" s="18">
        <v>5000</v>
      </c>
      <c r="F46" s="18">
        <v>4610.8999999999996</v>
      </c>
      <c r="G46" s="18">
        <v>5440.1</v>
      </c>
      <c r="H46" s="18">
        <v>5500</v>
      </c>
      <c r="I46" s="18">
        <v>5610</v>
      </c>
      <c r="J46" s="18">
        <v>5720</v>
      </c>
      <c r="K46" s="19"/>
      <c r="L46" s="38"/>
    </row>
    <row r="47" spans="2:12" ht="15.75" x14ac:dyDescent="0.25">
      <c r="B47" s="10">
        <v>32</v>
      </c>
      <c r="C47" s="10" t="s">
        <v>82</v>
      </c>
      <c r="D47" s="11" t="s">
        <v>17</v>
      </c>
      <c r="E47" s="18">
        <f>E48+E49</f>
        <v>0</v>
      </c>
      <c r="F47" s="18">
        <f>F48+F49</f>
        <v>468.5</v>
      </c>
      <c r="G47" s="18">
        <f t="shared" ref="G47:J47" si="8">G48+G49</f>
        <v>472</v>
      </c>
      <c r="H47" s="18">
        <f t="shared" si="8"/>
        <v>0</v>
      </c>
      <c r="I47" s="18">
        <f t="shared" si="8"/>
        <v>0</v>
      </c>
      <c r="J47" s="18">
        <f t="shared" si="8"/>
        <v>0</v>
      </c>
      <c r="L47" s="38"/>
    </row>
    <row r="48" spans="2:12" s="5" customFormat="1" ht="15.75" x14ac:dyDescent="0.25">
      <c r="B48" s="15">
        <v>33</v>
      </c>
      <c r="C48" s="15" t="s">
        <v>83</v>
      </c>
      <c r="D48" s="7" t="s">
        <v>42</v>
      </c>
      <c r="E48" s="17">
        <v>0</v>
      </c>
      <c r="F48" s="17">
        <v>-3.8</v>
      </c>
      <c r="G48" s="17">
        <v>0</v>
      </c>
      <c r="H48" s="17">
        <v>0</v>
      </c>
      <c r="I48" s="17">
        <v>0</v>
      </c>
      <c r="J48" s="17">
        <v>0</v>
      </c>
      <c r="K48" s="4"/>
      <c r="L48" s="38"/>
    </row>
    <row r="49" spans="2:12" s="5" customFormat="1" ht="15.75" x14ac:dyDescent="0.25">
      <c r="B49" s="15">
        <v>34</v>
      </c>
      <c r="C49" s="15" t="s">
        <v>84</v>
      </c>
      <c r="D49" s="7" t="s">
        <v>43</v>
      </c>
      <c r="E49" s="17">
        <v>0</v>
      </c>
      <c r="F49" s="17">
        <v>472.3</v>
      </c>
      <c r="G49" s="17">
        <v>472</v>
      </c>
      <c r="H49" s="17">
        <v>0</v>
      </c>
      <c r="I49" s="17">
        <v>0</v>
      </c>
      <c r="J49" s="17">
        <v>0</v>
      </c>
      <c r="K49" s="4"/>
      <c r="L49" s="38"/>
    </row>
    <row r="50" spans="2:12" ht="15.75" x14ac:dyDescent="0.25">
      <c r="B50" s="10">
        <v>35</v>
      </c>
      <c r="C50" s="10" t="s">
        <v>85</v>
      </c>
      <c r="D50" s="11" t="s">
        <v>22</v>
      </c>
      <c r="E50" s="18">
        <f t="shared" ref="E50:J50" si="9">E51+E83+E85</f>
        <v>1111218.7</v>
      </c>
      <c r="F50" s="18">
        <f t="shared" si="9"/>
        <v>701230.1</v>
      </c>
      <c r="G50" s="18">
        <f t="shared" si="9"/>
        <v>1111218.7</v>
      </c>
      <c r="H50" s="18">
        <f t="shared" si="9"/>
        <v>1199312.3</v>
      </c>
      <c r="I50" s="18">
        <f t="shared" si="9"/>
        <v>989207.29999999993</v>
      </c>
      <c r="J50" s="18">
        <f t="shared" si="9"/>
        <v>718732.50000000012</v>
      </c>
      <c r="L50" s="38"/>
    </row>
    <row r="51" spans="2:12" ht="31.5" x14ac:dyDescent="0.25">
      <c r="B51" s="10">
        <v>36</v>
      </c>
      <c r="C51" s="10" t="s">
        <v>86</v>
      </c>
      <c r="D51" s="11" t="s">
        <v>18</v>
      </c>
      <c r="E51" s="18">
        <f t="shared" ref="E51:J51" si="10">E52+E54+E69+E77</f>
        <v>1110985.5</v>
      </c>
      <c r="F51" s="18">
        <f t="shared" si="10"/>
        <v>702241.7</v>
      </c>
      <c r="G51" s="18">
        <f t="shared" si="10"/>
        <v>1110985.5</v>
      </c>
      <c r="H51" s="18">
        <f t="shared" si="10"/>
        <v>1199312.3</v>
      </c>
      <c r="I51" s="18">
        <f t="shared" si="10"/>
        <v>989207.29999999993</v>
      </c>
      <c r="J51" s="18">
        <f t="shared" si="10"/>
        <v>718732.50000000012</v>
      </c>
      <c r="L51" s="38"/>
    </row>
    <row r="52" spans="2:12" ht="15.75" x14ac:dyDescent="0.25">
      <c r="B52" s="10">
        <v>37</v>
      </c>
      <c r="C52" s="10" t="s">
        <v>114</v>
      </c>
      <c r="D52" s="11" t="s">
        <v>24</v>
      </c>
      <c r="E52" s="18">
        <f>E53</f>
        <v>13697.5</v>
      </c>
      <c r="F52" s="18">
        <f t="shared" ref="F52:J52" si="11">F53</f>
        <v>10197.5</v>
      </c>
      <c r="G52" s="18">
        <f>G53</f>
        <v>13697.5</v>
      </c>
      <c r="H52" s="18">
        <f t="shared" si="11"/>
        <v>0</v>
      </c>
      <c r="I52" s="18">
        <f t="shared" si="11"/>
        <v>0</v>
      </c>
      <c r="J52" s="18">
        <f t="shared" si="11"/>
        <v>0</v>
      </c>
      <c r="L52" s="38"/>
    </row>
    <row r="53" spans="2:12" s="5" customFormat="1" ht="15.75" x14ac:dyDescent="0.25">
      <c r="B53" s="15">
        <v>38</v>
      </c>
      <c r="C53" s="15" t="s">
        <v>113</v>
      </c>
      <c r="D53" s="7" t="s">
        <v>44</v>
      </c>
      <c r="E53" s="17">
        <v>13697.5</v>
      </c>
      <c r="F53" s="17">
        <v>10197.5</v>
      </c>
      <c r="G53" s="17">
        <v>13697.5</v>
      </c>
      <c r="H53" s="17">
        <v>0</v>
      </c>
      <c r="I53" s="17">
        <v>0</v>
      </c>
      <c r="J53" s="17">
        <v>0</v>
      </c>
      <c r="K53" s="4"/>
      <c r="L53" s="38"/>
    </row>
    <row r="54" spans="2:12" ht="31.5" x14ac:dyDescent="0.25">
      <c r="B54" s="10">
        <v>39</v>
      </c>
      <c r="C54" s="10" t="s">
        <v>115</v>
      </c>
      <c r="D54" s="11" t="s">
        <v>25</v>
      </c>
      <c r="E54" s="18">
        <f>E55+E56+E57+E58+E59+E60+E61+E62+E63+E64+E65+E66+E67+E68</f>
        <v>264516.2</v>
      </c>
      <c r="F54" s="18">
        <f t="shared" ref="F54:J54" si="12">F55+F56+F57+F58+F59+F60+F61+F62+F63+F64+F65+F66+F67+F68</f>
        <v>137874</v>
      </c>
      <c r="G54" s="18">
        <f t="shared" si="12"/>
        <v>264516.2</v>
      </c>
      <c r="H54" s="18">
        <f t="shared" si="12"/>
        <v>448959.59999999992</v>
      </c>
      <c r="I54" s="18">
        <f t="shared" si="12"/>
        <v>324555.5</v>
      </c>
      <c r="J54" s="18">
        <f t="shared" si="12"/>
        <v>63114.9</v>
      </c>
      <c r="L54" s="38"/>
    </row>
    <row r="55" spans="2:12" s="5" customFormat="1" ht="47.25" x14ac:dyDescent="0.25">
      <c r="B55" s="15">
        <v>40</v>
      </c>
      <c r="C55" s="15" t="s">
        <v>103</v>
      </c>
      <c r="D55" s="7" t="s">
        <v>45</v>
      </c>
      <c r="E55" s="17">
        <v>27287</v>
      </c>
      <c r="F55" s="17">
        <v>27287</v>
      </c>
      <c r="G55" s="17">
        <v>27287</v>
      </c>
      <c r="H55" s="17">
        <v>33287</v>
      </c>
      <c r="I55" s="17">
        <v>33287</v>
      </c>
      <c r="J55" s="17">
        <v>33287</v>
      </c>
      <c r="K55" s="4"/>
      <c r="L55" s="38"/>
    </row>
    <row r="56" spans="2:12" s="5" customFormat="1" ht="31.5" x14ac:dyDescent="0.25">
      <c r="B56" s="31">
        <v>41</v>
      </c>
      <c r="C56" s="31" t="s">
        <v>125</v>
      </c>
      <c r="D56" s="7" t="s">
        <v>126</v>
      </c>
      <c r="E56" s="17">
        <v>20014</v>
      </c>
      <c r="F56" s="17">
        <v>0</v>
      </c>
      <c r="G56" s="17">
        <v>20014</v>
      </c>
      <c r="H56" s="17">
        <v>111109.9</v>
      </c>
      <c r="I56" s="17">
        <v>96000</v>
      </c>
      <c r="J56" s="17">
        <v>0</v>
      </c>
      <c r="K56" s="4"/>
      <c r="L56" s="38"/>
    </row>
    <row r="57" spans="2:12" s="5" customFormat="1" ht="78.75" x14ac:dyDescent="0.25">
      <c r="B57" s="33">
        <v>42</v>
      </c>
      <c r="C57" s="33" t="s">
        <v>137</v>
      </c>
      <c r="D57" s="7" t="s">
        <v>138</v>
      </c>
      <c r="E57" s="17">
        <v>13708</v>
      </c>
      <c r="F57" s="17">
        <v>2741.6</v>
      </c>
      <c r="G57" s="17">
        <v>13708</v>
      </c>
      <c r="H57" s="17">
        <v>0</v>
      </c>
      <c r="I57" s="17">
        <v>0</v>
      </c>
      <c r="J57" s="17">
        <v>0</v>
      </c>
      <c r="K57" s="4"/>
      <c r="L57" s="38"/>
    </row>
    <row r="58" spans="2:12" s="5" customFormat="1" ht="63" x14ac:dyDescent="0.25">
      <c r="B58" s="33">
        <v>43</v>
      </c>
      <c r="C58" s="33" t="s">
        <v>139</v>
      </c>
      <c r="D58" s="7" t="s">
        <v>140</v>
      </c>
      <c r="E58" s="17">
        <v>251.8</v>
      </c>
      <c r="F58" s="17">
        <v>50.4</v>
      </c>
      <c r="G58" s="17">
        <v>251.8</v>
      </c>
      <c r="H58" s="17">
        <v>0</v>
      </c>
      <c r="I58" s="17">
        <v>0</v>
      </c>
      <c r="J58" s="17">
        <v>0</v>
      </c>
      <c r="K58" s="4"/>
      <c r="L58" s="38"/>
    </row>
    <row r="59" spans="2:12" s="5" customFormat="1" ht="31.5" x14ac:dyDescent="0.25">
      <c r="B59" s="35">
        <v>44</v>
      </c>
      <c r="C59" s="35" t="s">
        <v>157</v>
      </c>
      <c r="D59" s="7" t="s">
        <v>158</v>
      </c>
      <c r="E59" s="17">
        <v>0</v>
      </c>
      <c r="F59" s="17">
        <v>0</v>
      </c>
      <c r="G59" s="17">
        <v>0</v>
      </c>
      <c r="H59" s="17">
        <v>118649.9</v>
      </c>
      <c r="I59" s="17">
        <v>118902.39999999999</v>
      </c>
      <c r="J59" s="17">
        <v>0</v>
      </c>
      <c r="K59" s="4"/>
      <c r="L59" s="38"/>
    </row>
    <row r="60" spans="2:12" s="5" customFormat="1" ht="47.25" x14ac:dyDescent="0.25">
      <c r="B60" s="28">
        <v>45</v>
      </c>
      <c r="C60" s="28" t="s">
        <v>102</v>
      </c>
      <c r="D60" s="7" t="s">
        <v>105</v>
      </c>
      <c r="E60" s="17">
        <v>45318.400000000001</v>
      </c>
      <c r="F60" s="17">
        <v>9001.2000000000007</v>
      </c>
      <c r="G60" s="17">
        <v>45318.400000000001</v>
      </c>
      <c r="H60" s="17">
        <v>99819.4</v>
      </c>
      <c r="I60" s="17">
        <v>0</v>
      </c>
      <c r="J60" s="17">
        <v>0</v>
      </c>
      <c r="K60" s="4"/>
      <c r="L60" s="38"/>
    </row>
    <row r="61" spans="2:12" s="5" customFormat="1" ht="47.25" x14ac:dyDescent="0.25">
      <c r="B61" s="35">
        <v>46</v>
      </c>
      <c r="C61" s="35" t="s">
        <v>159</v>
      </c>
      <c r="D61" s="7" t="s">
        <v>160</v>
      </c>
      <c r="E61" s="17">
        <v>14396.8</v>
      </c>
      <c r="F61" s="17">
        <v>0</v>
      </c>
      <c r="G61" s="17">
        <v>14396.8</v>
      </c>
      <c r="H61" s="17">
        <v>35588</v>
      </c>
      <c r="I61" s="17">
        <v>37660</v>
      </c>
      <c r="J61" s="17">
        <v>5272.4</v>
      </c>
      <c r="K61" s="4"/>
      <c r="L61" s="38"/>
    </row>
    <row r="62" spans="2:12" s="5" customFormat="1" ht="31.5" x14ac:dyDescent="0.25">
      <c r="B62" s="33">
        <v>47</v>
      </c>
      <c r="C62" s="33" t="s">
        <v>141</v>
      </c>
      <c r="D62" s="7" t="s">
        <v>142</v>
      </c>
      <c r="E62" s="17">
        <v>1368.5</v>
      </c>
      <c r="F62" s="17">
        <v>1367.5</v>
      </c>
      <c r="G62" s="17">
        <v>1368.5</v>
      </c>
      <c r="H62" s="17">
        <v>0</v>
      </c>
      <c r="I62" s="17">
        <v>0</v>
      </c>
      <c r="J62" s="17">
        <v>0</v>
      </c>
      <c r="K62" s="4"/>
      <c r="L62" s="38"/>
    </row>
    <row r="63" spans="2:12" s="5" customFormat="1" ht="15.75" x14ac:dyDescent="0.25">
      <c r="B63" s="33">
        <v>48</v>
      </c>
      <c r="C63" s="33" t="s">
        <v>143</v>
      </c>
      <c r="D63" s="7" t="s">
        <v>144</v>
      </c>
      <c r="E63" s="17">
        <v>5508.6</v>
      </c>
      <c r="F63" s="17">
        <v>5508.6</v>
      </c>
      <c r="G63" s="17">
        <v>5508.6</v>
      </c>
      <c r="H63" s="17">
        <v>0</v>
      </c>
      <c r="I63" s="17">
        <v>0</v>
      </c>
      <c r="J63" s="17">
        <v>0</v>
      </c>
      <c r="K63" s="4"/>
      <c r="L63" s="38"/>
    </row>
    <row r="64" spans="2:12" s="5" customFormat="1" ht="31.5" x14ac:dyDescent="0.25">
      <c r="B64" s="33">
        <v>49</v>
      </c>
      <c r="C64" s="33" t="s">
        <v>145</v>
      </c>
      <c r="D64" s="7" t="s">
        <v>146</v>
      </c>
      <c r="E64" s="17">
        <v>1967.9</v>
      </c>
      <c r="F64" s="17">
        <v>1967.9</v>
      </c>
      <c r="G64" s="17">
        <v>1967.9</v>
      </c>
      <c r="H64" s="17">
        <v>0</v>
      </c>
      <c r="I64" s="17">
        <v>0</v>
      </c>
      <c r="J64" s="17">
        <v>0</v>
      </c>
      <c r="K64" s="4"/>
      <c r="L64" s="38"/>
    </row>
    <row r="65" spans="2:12" s="5" customFormat="1" ht="31.5" x14ac:dyDescent="0.25">
      <c r="B65" s="29">
        <v>50</v>
      </c>
      <c r="C65" s="29" t="s">
        <v>122</v>
      </c>
      <c r="D65" s="7" t="s">
        <v>128</v>
      </c>
      <c r="E65" s="17">
        <v>43334.9</v>
      </c>
      <c r="F65" s="17">
        <v>40039</v>
      </c>
      <c r="G65" s="17">
        <v>43334.9</v>
      </c>
      <c r="H65" s="17">
        <v>29291.1</v>
      </c>
      <c r="I65" s="17">
        <v>0</v>
      </c>
      <c r="J65" s="17">
        <v>0</v>
      </c>
      <c r="K65" s="4"/>
      <c r="L65" s="38"/>
    </row>
    <row r="66" spans="2:12" s="5" customFormat="1" ht="15.75" x14ac:dyDescent="0.25">
      <c r="B66" s="33">
        <v>51</v>
      </c>
      <c r="C66" s="33" t="s">
        <v>147</v>
      </c>
      <c r="D66" s="7" t="s">
        <v>148</v>
      </c>
      <c r="E66" s="17">
        <v>6749.6</v>
      </c>
      <c r="F66" s="17">
        <v>6749.6</v>
      </c>
      <c r="G66" s="17">
        <v>6749.6</v>
      </c>
      <c r="H66" s="17">
        <v>0</v>
      </c>
      <c r="I66" s="17">
        <v>0</v>
      </c>
      <c r="J66" s="17">
        <v>0</v>
      </c>
      <c r="K66" s="4"/>
      <c r="L66" s="38"/>
    </row>
    <row r="67" spans="2:12" s="5" customFormat="1" ht="47.25" x14ac:dyDescent="0.25">
      <c r="B67" s="33">
        <v>52</v>
      </c>
      <c r="C67" s="33" t="s">
        <v>149</v>
      </c>
      <c r="D67" s="7" t="s">
        <v>150</v>
      </c>
      <c r="E67" s="17">
        <v>61832.4</v>
      </c>
      <c r="F67" s="17">
        <v>25158.2</v>
      </c>
      <c r="G67" s="17">
        <v>61832.4</v>
      </c>
      <c r="H67" s="17">
        <v>0</v>
      </c>
      <c r="I67" s="17">
        <v>0</v>
      </c>
      <c r="J67" s="17">
        <v>0</v>
      </c>
      <c r="K67" s="4"/>
      <c r="L67" s="38"/>
    </row>
    <row r="68" spans="2:12" s="5" customFormat="1" ht="15.75" x14ac:dyDescent="0.25">
      <c r="B68" s="15">
        <v>53</v>
      </c>
      <c r="C68" s="15" t="s">
        <v>104</v>
      </c>
      <c r="D68" s="7" t="s">
        <v>46</v>
      </c>
      <c r="E68" s="17">
        <v>22778.3</v>
      </c>
      <c r="F68" s="17">
        <v>18003</v>
      </c>
      <c r="G68" s="17">
        <v>22778.3</v>
      </c>
      <c r="H68" s="17">
        <v>21214.3</v>
      </c>
      <c r="I68" s="17">
        <v>38706.1</v>
      </c>
      <c r="J68" s="17">
        <v>24555.5</v>
      </c>
      <c r="K68" s="4"/>
      <c r="L68" s="38"/>
    </row>
    <row r="69" spans="2:12" ht="15.75" x14ac:dyDescent="0.25">
      <c r="B69" s="10">
        <v>54</v>
      </c>
      <c r="C69" s="10" t="s">
        <v>116</v>
      </c>
      <c r="D69" s="11" t="s">
        <v>26</v>
      </c>
      <c r="E69" s="18">
        <f>E70+E71+E72+E73+E74+E75+E76</f>
        <v>729648.40000000014</v>
      </c>
      <c r="F69" s="18">
        <f t="shared" ref="F69:J69" si="13">F70+F71+F72+F73+F74+F75+F76</f>
        <v>496782.19999999995</v>
      </c>
      <c r="G69" s="18">
        <f t="shared" si="13"/>
        <v>729648.40000000014</v>
      </c>
      <c r="H69" s="18">
        <f t="shared" si="13"/>
        <v>712697.6</v>
      </c>
      <c r="I69" s="18">
        <f t="shared" si="13"/>
        <v>627005.89999999991</v>
      </c>
      <c r="J69" s="18">
        <f t="shared" si="13"/>
        <v>655544.60000000009</v>
      </c>
      <c r="L69" s="38"/>
    </row>
    <row r="70" spans="2:12" s="5" customFormat="1" ht="31.5" x14ac:dyDescent="0.25">
      <c r="B70" s="15">
        <v>55</v>
      </c>
      <c r="C70" s="15" t="s">
        <v>107</v>
      </c>
      <c r="D70" s="7" t="s">
        <v>47</v>
      </c>
      <c r="E70" s="17">
        <v>46071</v>
      </c>
      <c r="F70" s="17">
        <v>38790.6</v>
      </c>
      <c r="G70" s="17">
        <v>46071</v>
      </c>
      <c r="H70" s="17">
        <v>44788.6</v>
      </c>
      <c r="I70" s="17">
        <v>44788.6</v>
      </c>
      <c r="J70" s="17">
        <v>44788.6</v>
      </c>
      <c r="K70" s="4"/>
      <c r="L70" s="38"/>
    </row>
    <row r="71" spans="2:12" s="5" customFormat="1" ht="31.5" x14ac:dyDescent="0.25">
      <c r="B71" s="15">
        <v>56</v>
      </c>
      <c r="C71" s="15" t="s">
        <v>108</v>
      </c>
      <c r="D71" s="7" t="s">
        <v>48</v>
      </c>
      <c r="E71" s="17">
        <v>637291.80000000005</v>
      </c>
      <c r="F71" s="17">
        <v>432770.9</v>
      </c>
      <c r="G71" s="17">
        <v>637291.80000000005</v>
      </c>
      <c r="H71" s="17">
        <v>629861.6</v>
      </c>
      <c r="I71" s="17">
        <v>545920.19999999995</v>
      </c>
      <c r="J71" s="17">
        <v>574551.4</v>
      </c>
      <c r="K71" s="4"/>
      <c r="L71" s="38"/>
    </row>
    <row r="72" spans="2:12" s="5" customFormat="1" ht="31.5" x14ac:dyDescent="0.25">
      <c r="B72" s="15">
        <v>57</v>
      </c>
      <c r="C72" s="15" t="s">
        <v>109</v>
      </c>
      <c r="D72" s="7" t="s">
        <v>49</v>
      </c>
      <c r="E72" s="17">
        <v>26888.400000000001</v>
      </c>
      <c r="F72" s="17">
        <v>20075</v>
      </c>
      <c r="G72" s="17">
        <v>26888.400000000001</v>
      </c>
      <c r="H72" s="17">
        <v>26905.4</v>
      </c>
      <c r="I72" s="17">
        <v>26905.4</v>
      </c>
      <c r="J72" s="17">
        <v>26905.4</v>
      </c>
      <c r="K72" s="4"/>
      <c r="L72" s="38"/>
    </row>
    <row r="73" spans="2:12" s="5" customFormat="1" ht="47.25" x14ac:dyDescent="0.25">
      <c r="B73" s="15">
        <v>58</v>
      </c>
      <c r="C73" s="15" t="s">
        <v>110</v>
      </c>
      <c r="D73" s="7" t="s">
        <v>50</v>
      </c>
      <c r="E73" s="17">
        <v>12715.4</v>
      </c>
      <c r="F73" s="17">
        <v>2120</v>
      </c>
      <c r="G73" s="17">
        <v>12715.4</v>
      </c>
      <c r="H73" s="17">
        <v>6842.1</v>
      </c>
      <c r="I73" s="17">
        <v>6048</v>
      </c>
      <c r="J73" s="17">
        <v>6290.8</v>
      </c>
      <c r="K73" s="4"/>
      <c r="L73" s="38"/>
    </row>
    <row r="74" spans="2:12" s="5" customFormat="1" ht="47.25" x14ac:dyDescent="0.25">
      <c r="B74" s="29">
        <v>59</v>
      </c>
      <c r="C74" s="29" t="s">
        <v>118</v>
      </c>
      <c r="D74" s="7" t="s">
        <v>119</v>
      </c>
      <c r="E74" s="17">
        <v>60.4</v>
      </c>
      <c r="F74" s="17">
        <v>9.6</v>
      </c>
      <c r="G74" s="17">
        <v>60.4</v>
      </c>
      <c r="H74" s="17">
        <v>156</v>
      </c>
      <c r="I74" s="17">
        <v>555.5</v>
      </c>
      <c r="J74" s="17">
        <v>33.5</v>
      </c>
      <c r="K74" s="4"/>
      <c r="L74" s="38"/>
    </row>
    <row r="75" spans="2:12" s="5" customFormat="1" ht="15.75" x14ac:dyDescent="0.25">
      <c r="B75" s="29">
        <v>60</v>
      </c>
      <c r="C75" s="29" t="s">
        <v>120</v>
      </c>
      <c r="D75" s="7" t="s">
        <v>121</v>
      </c>
      <c r="E75" s="17">
        <v>1386.3</v>
      </c>
      <c r="F75" s="17">
        <v>0</v>
      </c>
      <c r="G75" s="17">
        <v>1386.3</v>
      </c>
      <c r="H75" s="17">
        <v>1332.1</v>
      </c>
      <c r="I75" s="17">
        <v>0</v>
      </c>
      <c r="J75" s="17">
        <v>0</v>
      </c>
      <c r="K75" s="4"/>
      <c r="L75" s="38"/>
    </row>
    <row r="76" spans="2:12" s="5" customFormat="1" ht="15.75" x14ac:dyDescent="0.25">
      <c r="B76" s="15">
        <v>61</v>
      </c>
      <c r="C76" s="15" t="s">
        <v>111</v>
      </c>
      <c r="D76" s="7" t="s">
        <v>51</v>
      </c>
      <c r="E76" s="17">
        <v>5235.1000000000004</v>
      </c>
      <c r="F76" s="17">
        <v>3016.1</v>
      </c>
      <c r="G76" s="17">
        <v>5235.1000000000004</v>
      </c>
      <c r="H76" s="17">
        <v>2811.8</v>
      </c>
      <c r="I76" s="17">
        <v>2788.2</v>
      </c>
      <c r="J76" s="17">
        <v>2974.9</v>
      </c>
      <c r="K76" s="4"/>
      <c r="L76" s="38"/>
    </row>
    <row r="77" spans="2:12" ht="15.75" x14ac:dyDescent="0.25">
      <c r="B77" s="10">
        <v>62</v>
      </c>
      <c r="C77" s="10" t="s">
        <v>112</v>
      </c>
      <c r="D77" s="11" t="s">
        <v>27</v>
      </c>
      <c r="E77" s="18">
        <f>E78+E79+E80+E81+E82</f>
        <v>103123.4</v>
      </c>
      <c r="F77" s="18">
        <f t="shared" ref="F77:J77" si="14">F78+F79+F80+F81+F82</f>
        <v>57388</v>
      </c>
      <c r="G77" s="18">
        <f t="shared" si="14"/>
        <v>103123.4</v>
      </c>
      <c r="H77" s="18">
        <f t="shared" si="14"/>
        <v>37655.1</v>
      </c>
      <c r="I77" s="18">
        <f t="shared" si="14"/>
        <v>37645.899999999994</v>
      </c>
      <c r="J77" s="18">
        <f t="shared" si="14"/>
        <v>73</v>
      </c>
      <c r="L77" s="38"/>
    </row>
    <row r="78" spans="2:12" s="5" customFormat="1" ht="31.5" x14ac:dyDescent="0.25">
      <c r="B78" s="33">
        <v>63</v>
      </c>
      <c r="C78" s="33" t="s">
        <v>151</v>
      </c>
      <c r="D78" s="7" t="s">
        <v>152</v>
      </c>
      <c r="E78" s="17">
        <v>412</v>
      </c>
      <c r="F78" s="17">
        <v>412</v>
      </c>
      <c r="G78" s="17">
        <v>412</v>
      </c>
      <c r="H78" s="17">
        <v>0</v>
      </c>
      <c r="I78" s="17">
        <v>0</v>
      </c>
      <c r="J78" s="17">
        <v>0</v>
      </c>
      <c r="K78" s="4"/>
      <c r="L78" s="38"/>
    </row>
    <row r="79" spans="2:12" s="5" customFormat="1" ht="47.25" x14ac:dyDescent="0.25">
      <c r="B79" s="33">
        <v>64</v>
      </c>
      <c r="C79" s="33" t="s">
        <v>153</v>
      </c>
      <c r="D79" s="7" t="s">
        <v>154</v>
      </c>
      <c r="E79" s="17">
        <v>12525.2</v>
      </c>
      <c r="F79" s="17">
        <v>1556</v>
      </c>
      <c r="G79" s="17">
        <v>12525.2</v>
      </c>
      <c r="H79" s="17">
        <v>37575.699999999997</v>
      </c>
      <c r="I79" s="17">
        <v>37575.699999999997</v>
      </c>
      <c r="J79" s="17">
        <v>0</v>
      </c>
      <c r="K79" s="4"/>
      <c r="L79" s="38"/>
    </row>
    <row r="80" spans="2:12" s="5" customFormat="1" ht="47.25" x14ac:dyDescent="0.25">
      <c r="B80" s="33">
        <v>65</v>
      </c>
      <c r="C80" s="33" t="s">
        <v>155</v>
      </c>
      <c r="D80" s="7" t="s">
        <v>156</v>
      </c>
      <c r="E80" s="17">
        <v>90000</v>
      </c>
      <c r="F80" s="17">
        <v>55266.5</v>
      </c>
      <c r="G80" s="17">
        <v>90000</v>
      </c>
      <c r="H80" s="17">
        <v>0</v>
      </c>
      <c r="I80" s="17">
        <v>0</v>
      </c>
      <c r="J80" s="17">
        <v>0</v>
      </c>
      <c r="K80" s="4"/>
      <c r="L80" s="38"/>
    </row>
    <row r="81" spans="2:12" s="5" customFormat="1" ht="15.75" x14ac:dyDescent="0.25">
      <c r="B81" s="28">
        <v>66</v>
      </c>
      <c r="C81" s="28" t="s">
        <v>163</v>
      </c>
      <c r="D81" s="7" t="s">
        <v>106</v>
      </c>
      <c r="E81" s="17">
        <v>100</v>
      </c>
      <c r="F81" s="17">
        <v>100</v>
      </c>
      <c r="G81" s="17">
        <v>100</v>
      </c>
      <c r="H81" s="17">
        <v>0</v>
      </c>
      <c r="I81" s="17">
        <v>0</v>
      </c>
      <c r="J81" s="17">
        <v>0</v>
      </c>
      <c r="K81" s="4"/>
      <c r="L81" s="38"/>
    </row>
    <row r="82" spans="2:12" s="5" customFormat="1" ht="15.75" x14ac:dyDescent="0.25">
      <c r="B82" s="15">
        <v>67</v>
      </c>
      <c r="C82" s="15" t="s">
        <v>87</v>
      </c>
      <c r="D82" s="7" t="s">
        <v>52</v>
      </c>
      <c r="E82" s="17">
        <v>86.2</v>
      </c>
      <c r="F82" s="17">
        <v>53.5</v>
      </c>
      <c r="G82" s="17">
        <v>86.2</v>
      </c>
      <c r="H82" s="17">
        <v>79.400000000000006</v>
      </c>
      <c r="I82" s="17">
        <v>70.2</v>
      </c>
      <c r="J82" s="17">
        <v>73</v>
      </c>
      <c r="K82" s="4"/>
      <c r="L82" s="38"/>
    </row>
    <row r="83" spans="2:12" ht="15.75" x14ac:dyDescent="0.25">
      <c r="B83" s="10">
        <v>68</v>
      </c>
      <c r="C83" s="10" t="s">
        <v>88</v>
      </c>
      <c r="D83" s="11" t="s">
        <v>19</v>
      </c>
      <c r="E83" s="18">
        <f>E84</f>
        <v>233.2</v>
      </c>
      <c r="F83" s="18">
        <f>F84</f>
        <v>554.4</v>
      </c>
      <c r="G83" s="18">
        <f>G84</f>
        <v>233.2</v>
      </c>
      <c r="H83" s="18">
        <f t="shared" ref="H83:J83" si="15">H84</f>
        <v>0</v>
      </c>
      <c r="I83" s="18">
        <f t="shared" si="15"/>
        <v>0</v>
      </c>
      <c r="J83" s="18">
        <f t="shared" si="15"/>
        <v>0</v>
      </c>
      <c r="L83" s="38"/>
    </row>
    <row r="84" spans="2:12" s="5" customFormat="1" ht="15.75" x14ac:dyDescent="0.25">
      <c r="B84" s="15">
        <v>69</v>
      </c>
      <c r="C84" s="15" t="s">
        <v>162</v>
      </c>
      <c r="D84" s="7" t="s">
        <v>20</v>
      </c>
      <c r="E84" s="17">
        <v>233.2</v>
      </c>
      <c r="F84" s="17">
        <v>554.4</v>
      </c>
      <c r="G84" s="17">
        <v>233.2</v>
      </c>
      <c r="H84" s="17">
        <v>0</v>
      </c>
      <c r="I84" s="17">
        <v>0</v>
      </c>
      <c r="J84" s="17">
        <v>0</v>
      </c>
      <c r="K84" s="4"/>
      <c r="L84" s="38"/>
    </row>
    <row r="85" spans="2:12" ht="31.5" x14ac:dyDescent="0.25">
      <c r="B85" s="10">
        <v>70</v>
      </c>
      <c r="C85" s="10" t="s">
        <v>89</v>
      </c>
      <c r="D85" s="11" t="s">
        <v>21</v>
      </c>
      <c r="E85" s="18">
        <f>E86</f>
        <v>0</v>
      </c>
      <c r="F85" s="18">
        <f t="shared" ref="F85:J85" si="16">F86</f>
        <v>-1566</v>
      </c>
      <c r="G85" s="18">
        <f>G86</f>
        <v>0</v>
      </c>
      <c r="H85" s="18">
        <f t="shared" si="16"/>
        <v>0</v>
      </c>
      <c r="I85" s="18">
        <f t="shared" si="16"/>
        <v>0</v>
      </c>
      <c r="J85" s="18">
        <f t="shared" si="16"/>
        <v>0</v>
      </c>
      <c r="L85" s="38"/>
    </row>
    <row r="86" spans="2:12" s="5" customFormat="1" ht="31.5" x14ac:dyDescent="0.25">
      <c r="B86" s="15">
        <v>71</v>
      </c>
      <c r="C86" s="15" t="s">
        <v>117</v>
      </c>
      <c r="D86" s="7" t="s">
        <v>53</v>
      </c>
      <c r="E86" s="17">
        <v>0</v>
      </c>
      <c r="F86" s="17">
        <v>-1566</v>
      </c>
      <c r="G86" s="17">
        <v>0</v>
      </c>
      <c r="H86" s="17">
        <v>0</v>
      </c>
      <c r="I86" s="17">
        <v>0</v>
      </c>
      <c r="J86" s="17">
        <v>0</v>
      </c>
      <c r="K86" s="4"/>
      <c r="L86" s="38"/>
    </row>
    <row r="87" spans="2:12" ht="15.75" x14ac:dyDescent="0.25">
      <c r="B87" s="8"/>
      <c r="C87" s="8"/>
      <c r="D87" s="14" t="s">
        <v>23</v>
      </c>
      <c r="E87" s="18">
        <f t="shared" ref="E87:J87" si="17">E16+E50</f>
        <v>1857927.1</v>
      </c>
      <c r="F87" s="18">
        <f t="shared" si="17"/>
        <v>1179241.2000000002</v>
      </c>
      <c r="G87" s="18">
        <f t="shared" si="17"/>
        <v>1857927.1</v>
      </c>
      <c r="H87" s="18">
        <f t="shared" si="17"/>
        <v>1917784.2000000002</v>
      </c>
      <c r="I87" s="18">
        <f t="shared" si="17"/>
        <v>1708474.4</v>
      </c>
      <c r="J87" s="18">
        <f t="shared" si="17"/>
        <v>1441478.5000000002</v>
      </c>
      <c r="L87" s="38"/>
    </row>
    <row r="88" spans="2:12" ht="15.75" x14ac:dyDescent="0.25">
      <c r="B88" s="6"/>
      <c r="C88" s="6"/>
      <c r="D88" s="6"/>
      <c r="E88" s="21"/>
      <c r="F88" s="21"/>
      <c r="G88" s="21"/>
      <c r="H88" s="21"/>
      <c r="I88" s="21"/>
      <c r="J88" s="21"/>
    </row>
    <row r="89" spans="2:12" s="3" customFormat="1" ht="15.75" x14ac:dyDescent="0.25">
      <c r="B89" s="58" t="s">
        <v>92</v>
      </c>
      <c r="C89" s="59"/>
      <c r="D89" s="66"/>
      <c r="E89" s="66"/>
      <c r="F89" s="67"/>
      <c r="G89" s="68"/>
      <c r="H89" s="21"/>
      <c r="I89" s="69"/>
      <c r="J89" s="70"/>
      <c r="K89" s="4"/>
    </row>
    <row r="90" spans="2:12" s="3" customFormat="1" ht="15.75" x14ac:dyDescent="0.25">
      <c r="B90" s="58" t="s">
        <v>91</v>
      </c>
      <c r="C90" s="58"/>
      <c r="D90" s="58"/>
      <c r="E90" s="32"/>
      <c r="F90" s="54"/>
      <c r="G90" s="55"/>
      <c r="H90" s="21"/>
      <c r="I90" s="56" t="s">
        <v>93</v>
      </c>
      <c r="J90" s="57"/>
      <c r="K90" s="4"/>
    </row>
    <row r="91" spans="2:12" s="5" customFormat="1" ht="15.75" x14ac:dyDescent="0.25">
      <c r="B91" s="58"/>
      <c r="C91" s="65"/>
      <c r="D91" s="9"/>
      <c r="E91" s="32"/>
      <c r="F91" s="21"/>
      <c r="G91" s="21"/>
      <c r="H91" s="21"/>
      <c r="I91" s="21"/>
      <c r="J91" s="21"/>
      <c r="K91" s="4"/>
    </row>
    <row r="92" spans="2:12" s="3" customFormat="1" ht="15.75" x14ac:dyDescent="0.25">
      <c r="B92" s="6" t="s">
        <v>164</v>
      </c>
      <c r="C92" s="58" t="s">
        <v>165</v>
      </c>
      <c r="D92" s="59"/>
      <c r="E92" s="21"/>
      <c r="F92" s="21"/>
      <c r="G92" s="21"/>
      <c r="H92" s="21"/>
      <c r="I92" s="21"/>
      <c r="J92" s="21"/>
      <c r="K92" s="4"/>
    </row>
    <row r="93" spans="2:12" s="3" customFormat="1" x14ac:dyDescent="0.25">
      <c r="E93" s="19"/>
      <c r="F93" s="19"/>
      <c r="G93" s="19"/>
      <c r="H93" s="19"/>
      <c r="I93" s="19"/>
      <c r="J93" s="19"/>
      <c r="K93" s="4"/>
    </row>
  </sheetData>
  <mergeCells count="22">
    <mergeCell ref="F90:G90"/>
    <mergeCell ref="I90:J90"/>
    <mergeCell ref="C92:D92"/>
    <mergeCell ref="H13:J13"/>
    <mergeCell ref="B11:D11"/>
    <mergeCell ref="B91:C91"/>
    <mergeCell ref="B89:E89"/>
    <mergeCell ref="F89:G89"/>
    <mergeCell ref="I89:J89"/>
    <mergeCell ref="B90:D90"/>
    <mergeCell ref="B10:J10"/>
    <mergeCell ref="G13:G14"/>
    <mergeCell ref="C13:D13"/>
    <mergeCell ref="B13:B14"/>
    <mergeCell ref="E13:E14"/>
    <mergeCell ref="F13:F14"/>
    <mergeCell ref="G1:J1"/>
    <mergeCell ref="B5:J5"/>
    <mergeCell ref="B3:J3"/>
    <mergeCell ref="B4:J4"/>
    <mergeCell ref="B9:J9"/>
    <mergeCell ref="B7:J7"/>
  </mergeCells>
  <pageMargins left="0.39370078740157483" right="0.39370078740157483" top="0.78740157480314965" bottom="0.39370078740157483" header="0.78740157480314965" footer="0.39370078740157483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доходов на 01.10.2020г.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2022-12-22T05:14:12Z</dcterms:modified>
</cp:coreProperties>
</file>